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untersglenbaptistchurch-my.sharepoint.com/personal/joe_upton_huntersglen_org/Documents/Adult Ministry/Spiritual Gift Survey/"/>
    </mc:Choice>
  </mc:AlternateContent>
  <xr:revisionPtr revIDLastSave="692" documentId="8_{864830FD-9389-024C-9584-87BB2CFB1762}" xr6:coauthVersionLast="47" xr6:coauthVersionMax="47" xr10:uidLastSave="{27CD099C-A568-4BC9-8A02-3095418C69BB}"/>
  <bookViews>
    <workbookView xWindow="5715" yWindow="795" windowWidth="22350" windowHeight="14505" xr2:uid="{195F6447-68EC-9240-B1D9-6002A38018FE}"/>
  </bookViews>
  <sheets>
    <sheet name="Survey" sheetId="1" r:id="rId1"/>
    <sheet name="Gift Score" sheetId="2" r:id="rId2"/>
  </sheets>
  <definedNames>
    <definedName name="Age">Survey!#REF!</definedName>
    <definedName name="Answer">Survey!$I$7:$I$8</definedName>
    <definedName name="x">Survey!$I$7:$I$8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I14" i="2"/>
  <c r="M14" i="2"/>
  <c r="M13" i="2"/>
  <c r="M12" i="2"/>
  <c r="M11" i="2"/>
  <c r="M10" i="2"/>
  <c r="M9" i="2"/>
  <c r="M8" i="2"/>
  <c r="M7" i="2"/>
  <c r="M6" i="2"/>
  <c r="M5" i="2"/>
  <c r="G18" i="2"/>
  <c r="G17" i="2"/>
  <c r="G16" i="2"/>
  <c r="G15" i="2"/>
  <c r="G14" i="2"/>
  <c r="I18" i="2"/>
  <c r="I17" i="2"/>
  <c r="I16" i="2"/>
  <c r="I15" i="2"/>
  <c r="K18" i="2"/>
  <c r="K17" i="2"/>
  <c r="K16" i="2"/>
  <c r="K14" i="2"/>
  <c r="K15" i="2"/>
  <c r="K9" i="2"/>
  <c r="K8" i="2"/>
  <c r="K7" i="2"/>
  <c r="K6" i="2"/>
  <c r="K5" i="2"/>
  <c r="I9" i="2"/>
  <c r="I8" i="2"/>
  <c r="I7" i="2"/>
  <c r="I6" i="2"/>
  <c r="I5" i="2"/>
  <c r="G9" i="2"/>
  <c r="G8" i="2"/>
  <c r="G7" i="2"/>
  <c r="G6" i="2"/>
  <c r="G5" i="2"/>
  <c r="E7" i="2"/>
  <c r="E8" i="2"/>
  <c r="E9" i="2"/>
  <c r="E6" i="2"/>
  <c r="E5" i="2"/>
  <c r="C6" i="2"/>
  <c r="C5" i="2"/>
  <c r="C18" i="2"/>
  <c r="C17" i="2"/>
  <c r="C16" i="2"/>
  <c r="C15" i="2"/>
  <c r="C14" i="2"/>
  <c r="E15" i="2"/>
  <c r="E16" i="2"/>
  <c r="E17" i="2"/>
  <c r="E18" i="2"/>
  <c r="C9" i="2"/>
  <c r="C8" i="2"/>
  <c r="C7" i="2"/>
  <c r="C19" i="2" l="1"/>
  <c r="N10" i="2" s="1"/>
  <c r="E19" i="2"/>
  <c r="N11" i="2" s="1"/>
  <c r="K10" i="2"/>
  <c r="N9" i="2" s="1"/>
  <c r="I10" i="2"/>
  <c r="N8" i="2" s="1"/>
  <c r="G10" i="2"/>
  <c r="N7" i="2" s="1"/>
  <c r="G19" i="2"/>
  <c r="N12" i="2" s="1"/>
  <c r="I19" i="2"/>
  <c r="N13" i="2" s="1"/>
  <c r="K19" i="2"/>
  <c r="N14" i="2" s="1"/>
  <c r="E10" i="2"/>
  <c r="N6" i="2" s="1"/>
  <c r="C10" i="2"/>
  <c r="N5" i="2" s="1"/>
  <c r="D24" i="2" l="1"/>
  <c r="O6" i="2"/>
  <c r="O5" i="2"/>
  <c r="P5" i="2" s="1"/>
  <c r="O9" i="2"/>
  <c r="O14" i="2"/>
  <c r="O11" i="2"/>
  <c r="O13" i="2"/>
  <c r="O10" i="2"/>
  <c r="O12" i="2"/>
  <c r="O7" i="2"/>
  <c r="O8" i="2"/>
  <c r="P14" i="2" l="1"/>
  <c r="P7" i="2"/>
  <c r="P9" i="2"/>
  <c r="P12" i="2"/>
  <c r="P6" i="2"/>
  <c r="P10" i="2"/>
  <c r="P13" i="2"/>
  <c r="P8" i="2"/>
  <c r="P11" i="2"/>
  <c r="D25" i="2" l="1"/>
  <c r="D23" i="2"/>
</calcChain>
</file>

<file path=xl/sharedStrings.xml><?xml version="1.0" encoding="utf-8"?>
<sst xmlns="http://schemas.openxmlformats.org/spreadsheetml/2006/main" count="175" uniqueCount="127">
  <si>
    <t>Spiritual Gifts Assessment</t>
  </si>
  <si>
    <t>As you read each of the following statements on spiritual gifts, enter an "x" in the appropriate box</t>
  </si>
  <si>
    <t>that best describes to what extent the statement accurately describes you.</t>
  </si>
  <si>
    <t>Never</t>
  </si>
  <si>
    <t>Rarely</t>
  </si>
  <si>
    <t>Sometimes</t>
  </si>
  <si>
    <t>Often</t>
  </si>
  <si>
    <t>Always</t>
  </si>
  <si>
    <t>1. I delight in telling lost people about what Christ has done for us.  </t>
  </si>
  <si>
    <t xml:space="preserve"> </t>
  </si>
  <si>
    <t>2. I love to give of my resources to God’s work.  </t>
  </si>
  <si>
    <t>3. I have a strong capacity to recognize practical needs and strive to meet those needs. </t>
  </si>
  <si>
    <t>4. I have a strong desire to nurture God’s people.  </t>
  </si>
  <si>
    <t>5. I spend much of my time each week studying the Bible.  </t>
  </si>
  <si>
    <t>6. I am motivated to design plans to accomplish ministry goals. </t>
  </si>
  <si>
    <t>7. I have a strong capacity to trust God for the difficult things in life.  </t>
  </si>
  <si>
    <t>8. I am eager to financially support ministries. </t>
  </si>
  <si>
    <t>9. I enjoy helping people meet their practical needs.  </t>
  </si>
  <si>
    <t>10. I find that I have a strong capacity to attract followers. </t>
  </si>
  <si>
    <t>12. I am at my best when leading and shepherding a small group of believers.  </t>
  </si>
  <si>
    <t>13. I have strong insight into the Bible and how it applies to people’s lives. </t>
  </si>
  <si>
    <t>14. I have a strong desire to encourage Christians to mature in Christ.  </t>
  </si>
  <si>
    <t>15. I delight in the truth that God accomplishes things that seem impossible to most people.  </t>
  </si>
  <si>
    <t>16. God has greatly blessed me with life’s provisions in order to help others.  </t>
  </si>
  <si>
    <t>17. I am motivated to present God’s truth to people so that they better understand the Bible.  </t>
  </si>
  <si>
    <t>18. I am at my best when creating an organizational structure for a plan. </t>
  </si>
  <si>
    <t>19. I am convinced that all I have belongs to God, and I am willing to use it for His purposes.  </t>
  </si>
  <si>
    <t>20. I work best when I serve others behind the scenes.  </t>
  </si>
  <si>
    <t>21. If I am not careful, I have a tendency to dominate people and situations.  </t>
  </si>
  <si>
    <t>22. I am deeply committed to biblical truth and people’s need to know and understand it. </t>
  </si>
  <si>
    <t>23. I feel a deep compassion for people who are without Christ.  </t>
  </si>
  <si>
    <t>24. I have the ability to say the right things to people who are experiencing discouragement.  </t>
  </si>
  <si>
    <t>25. I am rarely surprised when God turns seeming obstacles into opportunities. </t>
  </si>
  <si>
    <t>26. I am motivated to be proactive, not passive, in my ministry for Christ.  </t>
  </si>
  <si>
    <t>27. I have the ability to feel the pain of others who are suffering.  </t>
  </si>
  <si>
    <t>  </t>
  </si>
  <si>
    <t>28. I am good at using a ministry’s resources in solving its problems.  </t>
  </si>
  <si>
    <t>29. Training and helping others to share their faith is high on my list of priorities.  </t>
  </si>
  <si>
    <t>30. I am a good listener for those struggling emotionally or spiritually. </t>
  </si>
  <si>
    <t>31. I have the capacity to give of myself as well as my possessions to help others.  </t>
  </si>
  <si>
    <t>32. I am good at doing seemingly insignificant tasks to free people up for vital ministries. </t>
  </si>
  <si>
    <t>33. I have a desire to make a significant difference in the lives of troubled people.  </t>
  </si>
  <si>
    <t>34. I enjoy being around believers and encouraging them to trust Christ in all circumstances. </t>
  </si>
  <si>
    <t>35. Over the years I have prayed often for my non-Christian friends. </t>
  </si>
  <si>
    <t>36. People are confident in my abilities to help them accomplish their ministry goals.  </t>
  </si>
  <si>
    <t>37. I am drawn to provide comfort to those that are hurting. </t>
  </si>
  <si>
    <t>38. I have the ability and courage to confront Christians about sin in their lives.  </t>
  </si>
  <si>
    <t>39. God has given me unusual ability to explain deep biblical truths to His people.  </t>
  </si>
  <si>
    <t>40. I prefer that a ministry’s affairs be conducted in an orderly and efficient manner.  </t>
  </si>
  <si>
    <t>41. I am deeply motivated to address the doubts and questions of lost people.  </t>
  </si>
  <si>
    <t>42. I have the ability to confront Christians stuck in a pattern of sin. </t>
  </si>
  <si>
    <t>43. I am motivated by people who dream big dreams for God. </t>
  </si>
  <si>
    <t>44. I look for opportunities to serve the practical needs of God’s ministries. </t>
  </si>
  <si>
    <t>45. Christians often seek me out for counsel regarding important decisions in their lives.  </t>
  </si>
  <si>
    <t>46. I am frustrated by people who never take risks. </t>
  </si>
  <si>
    <t>47. I delight in visiting people in hospitals or nursing homes. </t>
  </si>
  <si>
    <t>48. I have a strong desire to see people work together to accomplish their goals. </t>
  </si>
  <si>
    <t>49. I find great satisfaction in reassuring Christians of their need to walk with Christ. </t>
  </si>
  <si>
    <t>50. In meetings, people look to me for the final opinion regarding the matter.  </t>
  </si>
  <si>
    <t>Spiritual Gift Assessment Scores</t>
  </si>
  <si>
    <t>Administration </t>
  </si>
  <si>
    <t>Evangelism </t>
  </si>
  <si>
    <t>Encouragement </t>
  </si>
  <si>
    <t>Faith </t>
  </si>
  <si>
    <t>Giving </t>
  </si>
  <si>
    <t>gifts</t>
  </si>
  <si>
    <t>score</t>
  </si>
  <si>
    <t>rank</t>
  </si>
  <si>
    <t>helper</t>
  </si>
  <si>
    <t>Question 6 </t>
  </si>
  <si>
    <t>Question 1 </t>
  </si>
  <si>
    <t>Question 14 </t>
  </si>
  <si>
    <t>Question 19 </t>
  </si>
  <si>
    <t>Question 2 </t>
  </si>
  <si>
    <t>Question 18 </t>
  </si>
  <si>
    <t>Question 23 </t>
  </si>
  <si>
    <t>Question 24 </t>
  </si>
  <si>
    <t>Question 15 </t>
  </si>
  <si>
    <t>Question 8 </t>
  </si>
  <si>
    <t>Question 28 </t>
  </si>
  <si>
    <t>Question 29 </t>
  </si>
  <si>
    <t>Question 30 </t>
  </si>
  <si>
    <t>Question 25 </t>
  </si>
  <si>
    <t>Question 16 </t>
  </si>
  <si>
    <t>Question 40 </t>
  </si>
  <si>
    <t>Question 35 </t>
  </si>
  <si>
    <t>Question 42 </t>
  </si>
  <si>
    <t>Question 43 </t>
  </si>
  <si>
    <t>Question 48 </t>
  </si>
  <si>
    <t>Question 41 </t>
  </si>
  <si>
    <t>Question 49 </t>
  </si>
  <si>
    <t>Question 46 </t>
  </si>
  <si>
    <t>Question 31 </t>
  </si>
  <si>
    <t>Total </t>
  </si>
  <si>
    <t>Helps </t>
  </si>
  <si>
    <t>Leadership</t>
  </si>
  <si>
    <t>Mercy</t>
  </si>
  <si>
    <t>Shepherding</t>
  </si>
  <si>
    <t>Teaching</t>
  </si>
  <si>
    <t>Question 3 </t>
  </si>
  <si>
    <t>Question 10</t>
  </si>
  <si>
    <t>Question 11 </t>
  </si>
  <si>
    <t>Question 4 </t>
  </si>
  <si>
    <t>Question 5 </t>
  </si>
  <si>
    <t>Question 9 </t>
  </si>
  <si>
    <t>Question 21 </t>
  </si>
  <si>
    <t>Question 27</t>
  </si>
  <si>
    <t>Question 12 </t>
  </si>
  <si>
    <t>Question 13 </t>
  </si>
  <si>
    <t>Question 20 </t>
  </si>
  <si>
    <t>Question 26 </t>
  </si>
  <si>
    <t>Question 33 </t>
  </si>
  <si>
    <t>Question 34 </t>
  </si>
  <si>
    <t>Question 17</t>
  </si>
  <si>
    <t>Question 32 </t>
  </si>
  <si>
    <t>Question 36 </t>
  </si>
  <si>
    <t>Question 37</t>
  </si>
  <si>
    <t>Question 38 </t>
  </si>
  <si>
    <t>Question 22 </t>
  </si>
  <si>
    <t>Question 44 </t>
  </si>
  <si>
    <t>Question 50 </t>
  </si>
  <si>
    <t>Question 47</t>
  </si>
  <si>
    <t>Question 45 </t>
  </si>
  <si>
    <t>Question 39 </t>
  </si>
  <si>
    <t>Top 3 Spiritual Gifts</t>
  </si>
  <si>
    <r>
      <t xml:space="preserve">Please go to the </t>
    </r>
    <r>
      <rPr>
        <b/>
        <sz val="12"/>
        <color rgb="FFFF0000"/>
        <rFont val="Aptos Narrow"/>
        <family val="2"/>
        <scheme val="minor"/>
      </rPr>
      <t>Gift Score</t>
    </r>
    <r>
      <rPr>
        <sz val="12"/>
        <color rgb="FFFF0000"/>
        <rFont val="Aptos Narrow"/>
        <family val="2"/>
        <scheme val="minor"/>
      </rPr>
      <t xml:space="preserve"> tab, take note your 3 highest spiritual gifts. Enter those gifts as you finish the skill/experience survey.  Thank you!</t>
    </r>
  </si>
  <si>
    <t>11. I am strongly motivated to sympathize with others in the midst of a crisis.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</si>
</sst>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Aptos Narrow"/>
      <family val="2"/>
      <scheme val="minor"/>
    </font>
    <font>
      <sz val="11"/>
      <name val="Aptos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"/>
      <family val="2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4" borderId="1" xfId="0" applyFill="1" applyBorder="1" applyAlignment="1" applyProtection="1">
      <alignment horizontal="center"/>
      <protection locked="0"/>
    </xf>
    <xf numFmtId="0" fontId="4" fillId="2" borderId="2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2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10" fillId="2" borderId="0" xfId="0" applyFont="1" applyFill="1" applyAlignment="1">
      <alignment horizontal="left" textRotation="45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80E95-0B13-F443-B81E-5C25E6F273BB}">
  <sheetPr codeName="Sheet1"/>
  <dimension ref="A1:K61"/>
  <sheetViews>
    <sheetView tabSelected="1" workbookViewId="0">
      <pane ySplit="6" topLeftCell="A7" activePane="bottomLeft" state="frozen"/>
      <selection pane="bottomLeft" activeCell="C18" sqref="C18"/>
    </sheetView>
  </sheetViews>
  <sheetFormatPr defaultColWidth="0" defaultRowHeight="15.75" zeroHeight="1" x14ac:dyDescent="0.25"/>
  <cols>
    <col min="1" max="1" width="4.125" style="1" customWidth="1"/>
    <col min="2" max="2" width="77" style="1" bestFit="1" customWidth="1"/>
    <col min="3" max="7" width="6.75" style="7" customWidth="1"/>
    <col min="8" max="8" width="1.875" style="1" customWidth="1"/>
    <col min="9" max="11" width="0" style="1" hidden="1" customWidth="1"/>
    <col min="12" max="16384" width="11" style="1" hidden="1"/>
  </cols>
  <sheetData>
    <row r="1" spans="2:9" x14ac:dyDescent="0.25"/>
    <row r="2" spans="2:9" x14ac:dyDescent="0.25">
      <c r="B2" s="12" t="s">
        <v>0</v>
      </c>
    </row>
    <row r="3" spans="2:9" x14ac:dyDescent="0.25">
      <c r="B3" s="12"/>
    </row>
    <row r="4" spans="2:9" x14ac:dyDescent="0.25">
      <c r="B4" s="13" t="s">
        <v>1</v>
      </c>
    </row>
    <row r="5" spans="2:9" x14ac:dyDescent="0.25">
      <c r="B5" s="13" t="s">
        <v>2</v>
      </c>
    </row>
    <row r="6" spans="2:9" ht="48" customHeight="1" x14ac:dyDescent="0.25">
      <c r="C6" s="19" t="s">
        <v>3</v>
      </c>
      <c r="D6" s="19" t="s">
        <v>4</v>
      </c>
      <c r="E6" s="19" t="s">
        <v>5</v>
      </c>
      <c r="F6" s="19" t="s">
        <v>6</v>
      </c>
      <c r="G6" s="19" t="s">
        <v>7</v>
      </c>
    </row>
    <row r="7" spans="2:9" x14ac:dyDescent="0.25">
      <c r="B7" s="11" t="s">
        <v>8</v>
      </c>
      <c r="C7" s="9"/>
      <c r="D7" s="9"/>
      <c r="E7" s="9"/>
      <c r="F7" s="9"/>
      <c r="G7" s="9"/>
      <c r="I7" s="1" t="s">
        <v>9</v>
      </c>
    </row>
    <row r="8" spans="2:9" x14ac:dyDescent="0.25">
      <c r="B8" s="11" t="s">
        <v>10</v>
      </c>
      <c r="C8" s="9"/>
      <c r="D8" s="9"/>
      <c r="E8" s="9"/>
      <c r="F8" s="9"/>
      <c r="G8" s="9"/>
      <c r="I8" s="7" t="s">
        <v>9</v>
      </c>
    </row>
    <row r="9" spans="2:9" x14ac:dyDescent="0.25">
      <c r="B9" s="11" t="s">
        <v>11</v>
      </c>
      <c r="C9" s="9"/>
      <c r="D9" s="9"/>
      <c r="E9" s="9"/>
      <c r="F9" s="9"/>
      <c r="G9" s="9"/>
    </row>
    <row r="10" spans="2:9" x14ac:dyDescent="0.25">
      <c r="B10" s="11" t="s">
        <v>12</v>
      </c>
      <c r="C10" s="9"/>
      <c r="D10" s="9"/>
      <c r="E10" s="9"/>
      <c r="F10" s="9"/>
      <c r="G10" s="9"/>
    </row>
    <row r="11" spans="2:9" x14ac:dyDescent="0.25">
      <c r="B11" s="11" t="s">
        <v>13</v>
      </c>
      <c r="C11" s="9"/>
      <c r="D11" s="9"/>
      <c r="E11" s="9"/>
      <c r="F11" s="9"/>
      <c r="G11" s="9"/>
    </row>
    <row r="12" spans="2:9" x14ac:dyDescent="0.25">
      <c r="B12" s="11" t="s">
        <v>14</v>
      </c>
      <c r="C12" s="9"/>
      <c r="D12" s="9"/>
      <c r="E12" s="9"/>
      <c r="F12" s="9"/>
      <c r="G12" s="9"/>
    </row>
    <row r="13" spans="2:9" x14ac:dyDescent="0.25">
      <c r="B13" s="14" t="s">
        <v>15</v>
      </c>
      <c r="C13" s="9"/>
      <c r="D13" s="9"/>
      <c r="E13" s="9"/>
      <c r="F13" s="9"/>
      <c r="G13" s="9"/>
    </row>
    <row r="14" spans="2:9" x14ac:dyDescent="0.25">
      <c r="B14" s="11" t="s">
        <v>16</v>
      </c>
      <c r="C14" s="9"/>
      <c r="D14" s="9"/>
      <c r="E14" s="9"/>
      <c r="F14" s="9"/>
      <c r="G14" s="9"/>
    </row>
    <row r="15" spans="2:9" x14ac:dyDescent="0.25">
      <c r="B15" s="11" t="s">
        <v>17</v>
      </c>
      <c r="C15" s="9"/>
      <c r="D15" s="9"/>
      <c r="E15" s="9"/>
      <c r="F15" s="9"/>
      <c r="G15" s="9"/>
    </row>
    <row r="16" spans="2:9" x14ac:dyDescent="0.25">
      <c r="B16" s="11" t="s">
        <v>18</v>
      </c>
      <c r="C16" s="9"/>
      <c r="D16" s="9"/>
      <c r="E16" s="9"/>
      <c r="F16" s="9"/>
      <c r="G16" s="9"/>
    </row>
    <row r="17" spans="2:7" x14ac:dyDescent="0.25">
      <c r="B17" s="11" t="s">
        <v>126</v>
      </c>
      <c r="C17" s="9"/>
      <c r="D17" s="9"/>
      <c r="E17" s="9"/>
      <c r="F17" s="9"/>
      <c r="G17" s="9"/>
    </row>
    <row r="18" spans="2:7" x14ac:dyDescent="0.25">
      <c r="B18" s="11" t="s">
        <v>19</v>
      </c>
      <c r="C18" s="9"/>
      <c r="D18" s="9"/>
      <c r="E18" s="9"/>
      <c r="F18" s="9"/>
      <c r="G18" s="9"/>
    </row>
    <row r="19" spans="2:7" x14ac:dyDescent="0.25">
      <c r="B19" s="11" t="s">
        <v>20</v>
      </c>
      <c r="C19" s="9"/>
      <c r="D19" s="9"/>
      <c r="E19" s="9"/>
      <c r="F19" s="9"/>
      <c r="G19" s="9"/>
    </row>
    <row r="20" spans="2:7" x14ac:dyDescent="0.25">
      <c r="B20" s="11" t="s">
        <v>21</v>
      </c>
      <c r="C20" s="9"/>
      <c r="D20" s="9"/>
      <c r="E20" s="9"/>
      <c r="F20" s="9"/>
      <c r="G20" s="9"/>
    </row>
    <row r="21" spans="2:7" x14ac:dyDescent="0.25">
      <c r="B21" s="11" t="s">
        <v>22</v>
      </c>
      <c r="C21" s="9"/>
      <c r="D21" s="9"/>
      <c r="E21" s="9"/>
      <c r="F21" s="9"/>
      <c r="G21" s="9"/>
    </row>
    <row r="22" spans="2:7" x14ac:dyDescent="0.25">
      <c r="B22" s="11" t="s">
        <v>23</v>
      </c>
      <c r="C22" s="9"/>
      <c r="D22" s="9"/>
      <c r="E22" s="9"/>
      <c r="F22" s="9"/>
      <c r="G22" s="9"/>
    </row>
    <row r="23" spans="2:7" x14ac:dyDescent="0.25">
      <c r="B23" s="11" t="s">
        <v>24</v>
      </c>
      <c r="C23" s="9"/>
      <c r="D23" s="9"/>
      <c r="E23" s="9"/>
      <c r="F23" s="9"/>
      <c r="G23" s="9"/>
    </row>
    <row r="24" spans="2:7" x14ac:dyDescent="0.25">
      <c r="B24" s="11" t="s">
        <v>25</v>
      </c>
      <c r="C24" s="9"/>
      <c r="D24" s="9"/>
      <c r="E24" s="9"/>
      <c r="F24" s="9"/>
      <c r="G24" s="9"/>
    </row>
    <row r="25" spans="2:7" x14ac:dyDescent="0.25">
      <c r="B25" s="11" t="s">
        <v>26</v>
      </c>
      <c r="C25" s="9"/>
      <c r="D25" s="9"/>
      <c r="E25" s="9"/>
      <c r="F25" s="9"/>
      <c r="G25" s="9"/>
    </row>
    <row r="26" spans="2:7" x14ac:dyDescent="0.25">
      <c r="B26" s="11" t="s">
        <v>27</v>
      </c>
      <c r="C26" s="9"/>
      <c r="D26" s="9"/>
      <c r="E26" s="9"/>
      <c r="F26" s="9"/>
      <c r="G26" s="9"/>
    </row>
    <row r="27" spans="2:7" x14ac:dyDescent="0.25">
      <c r="B27" s="11" t="s">
        <v>28</v>
      </c>
      <c r="C27" s="9"/>
      <c r="D27" s="9"/>
      <c r="E27" s="9"/>
      <c r="F27" s="9"/>
      <c r="G27" s="9"/>
    </row>
    <row r="28" spans="2:7" x14ac:dyDescent="0.25">
      <c r="B28" s="11" t="s">
        <v>29</v>
      </c>
      <c r="C28" s="9"/>
      <c r="D28" s="9"/>
      <c r="E28" s="9"/>
      <c r="F28" s="9"/>
      <c r="G28" s="9"/>
    </row>
    <row r="29" spans="2:7" x14ac:dyDescent="0.25">
      <c r="B29" s="11" t="s">
        <v>30</v>
      </c>
      <c r="C29" s="9"/>
      <c r="D29" s="9"/>
      <c r="E29" s="9"/>
      <c r="F29" s="9"/>
      <c r="G29" s="9"/>
    </row>
    <row r="30" spans="2:7" x14ac:dyDescent="0.25">
      <c r="B30" s="11" t="s">
        <v>31</v>
      </c>
      <c r="C30" s="9"/>
      <c r="D30" s="9"/>
      <c r="E30" s="9"/>
      <c r="F30" s="9"/>
      <c r="G30" s="9"/>
    </row>
    <row r="31" spans="2:7" x14ac:dyDescent="0.25">
      <c r="B31" s="11" t="s">
        <v>32</v>
      </c>
      <c r="C31" s="9"/>
      <c r="D31" s="9"/>
      <c r="E31" s="9"/>
      <c r="F31" s="9"/>
      <c r="G31" s="9"/>
    </row>
    <row r="32" spans="2:7" x14ac:dyDescent="0.25">
      <c r="B32" s="11" t="s">
        <v>33</v>
      </c>
      <c r="C32" s="9"/>
      <c r="D32" s="9"/>
      <c r="E32" s="9"/>
      <c r="F32" s="9"/>
      <c r="G32" s="9"/>
    </row>
    <row r="33" spans="2:11" x14ac:dyDescent="0.25">
      <c r="B33" s="11" t="s">
        <v>34</v>
      </c>
      <c r="C33" s="9"/>
      <c r="D33" s="9"/>
      <c r="E33" s="9"/>
      <c r="F33" s="9"/>
      <c r="G33" s="9"/>
      <c r="K33" s="5" t="s">
        <v>35</v>
      </c>
    </row>
    <row r="34" spans="2:11" x14ac:dyDescent="0.25">
      <c r="B34" s="11" t="s">
        <v>36</v>
      </c>
      <c r="C34" s="9"/>
      <c r="D34" s="9"/>
      <c r="E34" s="9"/>
      <c r="F34" s="9"/>
      <c r="G34" s="9"/>
      <c r="K34" s="5" t="s">
        <v>35</v>
      </c>
    </row>
    <row r="35" spans="2:11" x14ac:dyDescent="0.25">
      <c r="B35" s="11" t="s">
        <v>37</v>
      </c>
      <c r="C35" s="9"/>
      <c r="D35" s="9"/>
      <c r="E35" s="9"/>
      <c r="F35" s="9"/>
      <c r="G35" s="9"/>
      <c r="K35" s="5" t="s">
        <v>35</v>
      </c>
    </row>
    <row r="36" spans="2:11" x14ac:dyDescent="0.25">
      <c r="B36" s="11" t="s">
        <v>38</v>
      </c>
      <c r="C36" s="9"/>
      <c r="D36" s="9"/>
      <c r="E36" s="9"/>
      <c r="F36" s="9"/>
      <c r="G36" s="9"/>
      <c r="K36" s="5" t="s">
        <v>35</v>
      </c>
    </row>
    <row r="37" spans="2:11" x14ac:dyDescent="0.25">
      <c r="B37" s="11" t="s">
        <v>39</v>
      </c>
      <c r="C37" s="9"/>
      <c r="D37" s="9"/>
      <c r="E37" s="9"/>
      <c r="F37" s="9"/>
      <c r="G37" s="9"/>
      <c r="K37" s="5" t="s">
        <v>35</v>
      </c>
    </row>
    <row r="38" spans="2:11" x14ac:dyDescent="0.25">
      <c r="B38" s="11" t="s">
        <v>40</v>
      </c>
      <c r="C38" s="9"/>
      <c r="D38" s="9"/>
      <c r="E38" s="9"/>
      <c r="F38" s="9"/>
      <c r="G38" s="9"/>
      <c r="K38" s="5" t="s">
        <v>35</v>
      </c>
    </row>
    <row r="39" spans="2:11" x14ac:dyDescent="0.25">
      <c r="B39" s="11" t="s">
        <v>41</v>
      </c>
      <c r="C39" s="9"/>
      <c r="D39" s="9"/>
      <c r="E39" s="9"/>
      <c r="F39" s="9"/>
      <c r="G39" s="9"/>
      <c r="K39" s="5" t="s">
        <v>35</v>
      </c>
    </row>
    <row r="40" spans="2:11" x14ac:dyDescent="0.25">
      <c r="B40" s="11" t="s">
        <v>42</v>
      </c>
      <c r="C40" s="9"/>
      <c r="D40" s="9"/>
      <c r="E40" s="9"/>
      <c r="F40" s="9"/>
      <c r="G40" s="9"/>
      <c r="K40" s="5" t="s">
        <v>35</v>
      </c>
    </row>
    <row r="41" spans="2:11" x14ac:dyDescent="0.25">
      <c r="B41" s="11" t="s">
        <v>43</v>
      </c>
      <c r="C41" s="9"/>
      <c r="D41" s="9"/>
      <c r="E41" s="9"/>
      <c r="F41" s="9"/>
      <c r="G41" s="9"/>
    </row>
    <row r="42" spans="2:11" x14ac:dyDescent="0.25">
      <c r="B42" s="11" t="s">
        <v>44</v>
      </c>
      <c r="C42" s="9"/>
      <c r="D42" s="9"/>
      <c r="E42" s="9"/>
      <c r="F42" s="9"/>
      <c r="G42" s="9"/>
      <c r="K42" s="5" t="s">
        <v>35</v>
      </c>
    </row>
    <row r="43" spans="2:11" x14ac:dyDescent="0.25">
      <c r="B43" s="11" t="s">
        <v>45</v>
      </c>
      <c r="C43" s="9"/>
      <c r="D43" s="9"/>
      <c r="E43" s="9"/>
      <c r="F43" s="9"/>
      <c r="G43" s="9"/>
      <c r="K43" s="5" t="s">
        <v>35</v>
      </c>
    </row>
    <row r="44" spans="2:11" x14ac:dyDescent="0.25">
      <c r="B44" s="11" t="s">
        <v>46</v>
      </c>
      <c r="C44" s="9"/>
      <c r="D44" s="9"/>
      <c r="E44" s="9"/>
      <c r="F44" s="9"/>
      <c r="G44" s="9"/>
      <c r="K44" s="5" t="s">
        <v>35</v>
      </c>
    </row>
    <row r="45" spans="2:11" x14ac:dyDescent="0.25">
      <c r="B45" s="11" t="s">
        <v>47</v>
      </c>
      <c r="C45" s="9"/>
      <c r="D45" s="9"/>
      <c r="E45" s="9"/>
      <c r="F45" s="9"/>
      <c r="G45" s="9"/>
      <c r="K45" s="5" t="s">
        <v>35</v>
      </c>
    </row>
    <row r="46" spans="2:11" x14ac:dyDescent="0.25">
      <c r="B46" s="11" t="s">
        <v>48</v>
      </c>
      <c r="C46" s="9"/>
      <c r="D46" s="9"/>
      <c r="E46" s="9"/>
      <c r="F46" s="9"/>
      <c r="G46" s="9"/>
      <c r="K46" s="5" t="s">
        <v>35</v>
      </c>
    </row>
    <row r="47" spans="2:11" x14ac:dyDescent="0.25">
      <c r="B47" s="11" t="s">
        <v>49</v>
      </c>
      <c r="C47" s="9"/>
      <c r="D47" s="9"/>
      <c r="E47" s="9"/>
      <c r="F47" s="9"/>
      <c r="G47" s="9"/>
      <c r="K47" s="5" t="s">
        <v>35</v>
      </c>
    </row>
    <row r="48" spans="2:11" x14ac:dyDescent="0.25">
      <c r="B48" s="11" t="s">
        <v>50</v>
      </c>
      <c r="C48" s="9"/>
      <c r="D48" s="9"/>
      <c r="E48" s="9"/>
      <c r="F48" s="9"/>
      <c r="G48" s="9"/>
    </row>
    <row r="49" spans="2:7" x14ac:dyDescent="0.25">
      <c r="B49" s="11" t="s">
        <v>51</v>
      </c>
      <c r="C49" s="9"/>
      <c r="D49" s="9"/>
      <c r="E49" s="9"/>
      <c r="F49" s="9"/>
      <c r="G49" s="9"/>
    </row>
    <row r="50" spans="2:7" x14ac:dyDescent="0.25">
      <c r="B50" s="11" t="s">
        <v>52</v>
      </c>
      <c r="C50" s="9"/>
      <c r="D50" s="9"/>
      <c r="E50" s="9"/>
      <c r="F50" s="9"/>
      <c r="G50" s="9"/>
    </row>
    <row r="51" spans="2:7" x14ac:dyDescent="0.25">
      <c r="B51" s="11" t="s">
        <v>53</v>
      </c>
      <c r="C51" s="9"/>
      <c r="D51" s="9"/>
      <c r="E51" s="9"/>
      <c r="F51" s="9"/>
      <c r="G51" s="9"/>
    </row>
    <row r="52" spans="2:7" x14ac:dyDescent="0.25">
      <c r="B52" s="11" t="s">
        <v>54</v>
      </c>
      <c r="C52" s="9"/>
      <c r="D52" s="9"/>
      <c r="E52" s="9"/>
      <c r="F52" s="9"/>
      <c r="G52" s="9"/>
    </row>
    <row r="53" spans="2:7" x14ac:dyDescent="0.25">
      <c r="B53" s="11" t="s">
        <v>55</v>
      </c>
      <c r="C53" s="9"/>
      <c r="D53" s="9"/>
      <c r="E53" s="9"/>
      <c r="F53" s="9"/>
      <c r="G53" s="9"/>
    </row>
    <row r="54" spans="2:7" x14ac:dyDescent="0.25">
      <c r="B54" s="11" t="s">
        <v>56</v>
      </c>
      <c r="C54" s="9"/>
      <c r="D54" s="9"/>
      <c r="E54" s="9"/>
      <c r="F54" s="9"/>
      <c r="G54" s="9"/>
    </row>
    <row r="55" spans="2:7" x14ac:dyDescent="0.25">
      <c r="B55" s="11" t="s">
        <v>57</v>
      </c>
      <c r="C55" s="9"/>
      <c r="D55" s="9"/>
      <c r="E55" s="9"/>
      <c r="F55" s="9"/>
      <c r="G55" s="9"/>
    </row>
    <row r="56" spans="2:7" x14ac:dyDescent="0.25">
      <c r="B56" s="11" t="s">
        <v>58</v>
      </c>
      <c r="C56" s="9"/>
      <c r="D56" s="9"/>
      <c r="E56" s="9"/>
      <c r="F56" s="9"/>
      <c r="G56" s="9"/>
    </row>
    <row r="57" spans="2:7" ht="10.5" customHeight="1" x14ac:dyDescent="0.25">
      <c r="D57" s="7" t="s">
        <v>9</v>
      </c>
    </row>
    <row r="58" spans="2:7" ht="28.5" customHeight="1" x14ac:dyDescent="0.25">
      <c r="C58" s="24" t="s">
        <v>125</v>
      </c>
      <c r="D58" s="24"/>
      <c r="E58" s="24"/>
      <c r="F58" s="24"/>
      <c r="G58" s="24"/>
    </row>
    <row r="59" spans="2:7" ht="28.5" customHeight="1" x14ac:dyDescent="0.25">
      <c r="B59" s="7"/>
      <c r="C59" s="24"/>
      <c r="D59" s="24"/>
      <c r="E59" s="24"/>
      <c r="F59" s="24"/>
      <c r="G59" s="24"/>
    </row>
    <row r="60" spans="2:7" ht="28.5" customHeight="1" x14ac:dyDescent="0.25">
      <c r="B60" s="7"/>
      <c r="C60" s="24"/>
      <c r="D60" s="24"/>
      <c r="E60" s="24"/>
      <c r="F60" s="24"/>
      <c r="G60" s="24"/>
    </row>
    <row r="61" spans="2:7" x14ac:dyDescent="0.25">
      <c r="B61" s="7"/>
      <c r="C61" s="23"/>
      <c r="D61" s="23"/>
      <c r="E61" s="23"/>
      <c r="F61" s="23"/>
      <c r="G61" s="23"/>
    </row>
  </sheetData>
  <sheetProtection algorithmName="SHA-512" hashValue="8h2VtoGIrcb1J5bn7AthMWxXG3rdXNdDDP/Wpgh7JWdY34sDF3WgM1AvQhgw+LM6B6NmfLYBsRAnp49/GPSuMg==" saltValue="/60puYkxeusD4YPknEU31Q==" spinCount="100000" sheet="1" objects="1" scenarios="1" selectLockedCells="1"/>
  <mergeCells count="2">
    <mergeCell ref="C61:G61"/>
    <mergeCell ref="C58:G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06B03-D6F6-4A91-9CD4-A58E5B37ACEF}">
  <sheetPr codeName="Sheet2"/>
  <dimension ref="B1:Q27"/>
  <sheetViews>
    <sheetView workbookViewId="0">
      <selection activeCell="D19" sqref="D19"/>
    </sheetView>
  </sheetViews>
  <sheetFormatPr defaultColWidth="9" defaultRowHeight="15.75" zeroHeight="1" x14ac:dyDescent="0.25"/>
  <cols>
    <col min="1" max="1" width="4.125" style="1" customWidth="1"/>
    <col min="2" max="2" width="12.75" style="1" bestFit="1" customWidth="1"/>
    <col min="3" max="3" width="2.625" style="1" bestFit="1" customWidth="1"/>
    <col min="4" max="4" width="12.75" style="1" customWidth="1"/>
    <col min="5" max="5" width="2.625" style="1" bestFit="1" customWidth="1"/>
    <col min="6" max="6" width="12.75" style="1" customWidth="1"/>
    <col min="7" max="7" width="2.625" style="1" bestFit="1" customWidth="1"/>
    <col min="8" max="8" width="12.75" style="1" customWidth="1"/>
    <col min="9" max="9" width="2.625" style="1" bestFit="1" customWidth="1"/>
    <col min="10" max="10" width="12.75" style="1" customWidth="1"/>
    <col min="11" max="11" width="2.625" style="1" bestFit="1" customWidth="1"/>
    <col min="12" max="12" width="9" style="1" customWidth="1"/>
    <col min="13" max="13" width="14.125" style="1" hidden="1" customWidth="1"/>
    <col min="14" max="15" width="9" style="1" hidden="1" customWidth="1"/>
    <col min="16" max="16" width="2.625" style="1" hidden="1" customWidth="1"/>
    <col min="17" max="17" width="9" style="1" hidden="1" customWidth="1"/>
    <col min="18" max="18" width="9" style="1" customWidth="1"/>
    <col min="19" max="16384" width="9" style="1"/>
  </cols>
  <sheetData>
    <row r="1" spans="2:16" x14ac:dyDescent="0.25"/>
    <row r="2" spans="2:16" x14ac:dyDescent="0.25">
      <c r="B2" s="22" t="s">
        <v>59</v>
      </c>
      <c r="C2" s="22"/>
      <c r="D2" s="22"/>
      <c r="E2" s="22"/>
      <c r="F2" s="22"/>
      <c r="G2" s="22"/>
      <c r="H2" s="22"/>
      <c r="I2" s="22"/>
      <c r="J2" s="22"/>
      <c r="K2" s="22"/>
    </row>
    <row r="3" spans="2:16" x14ac:dyDescent="0.25"/>
    <row r="4" spans="2:16" x14ac:dyDescent="0.25">
      <c r="B4" s="20" t="s">
        <v>60</v>
      </c>
      <c r="C4" s="21"/>
      <c r="D4" s="20" t="s">
        <v>61</v>
      </c>
      <c r="E4" s="21"/>
      <c r="F4" s="20" t="s">
        <v>62</v>
      </c>
      <c r="G4" s="21"/>
      <c r="H4" s="20" t="s">
        <v>63</v>
      </c>
      <c r="I4" s="21"/>
      <c r="J4" s="20" t="s">
        <v>64</v>
      </c>
      <c r="K4" s="21"/>
      <c r="M4" s="12" t="s">
        <v>65</v>
      </c>
      <c r="N4" s="12" t="s">
        <v>66</v>
      </c>
      <c r="O4" s="12" t="s">
        <v>67</v>
      </c>
      <c r="P4" s="1" t="s">
        <v>68</v>
      </c>
    </row>
    <row r="5" spans="2:16" x14ac:dyDescent="0.25">
      <c r="B5" s="2" t="s">
        <v>69</v>
      </c>
      <c r="C5" s="3">
        <f>IF(Survey!$C$12="x",1,IF(Survey!$D$12="x",2, IF(Survey!$E$12="x",3,IF(Survey!$F$12="x",4,IF(Survey!$G$12="x",5,0)))))</f>
        <v>0</v>
      </c>
      <c r="D5" s="2" t="s">
        <v>70</v>
      </c>
      <c r="E5" s="3">
        <f>IF(Survey!$C$7="x",1,IF(Survey!$D$7="x",2,IF(Survey!$E$7="x",3,IF(Survey!$F$7="x",4,IF(Survey!$G$7="x",5,0)))))</f>
        <v>0</v>
      </c>
      <c r="F5" s="2" t="s">
        <v>71</v>
      </c>
      <c r="G5" s="3">
        <f>IF(Survey!$C$20="x",1,IF(Survey!$D$20="x",2, IF(Survey!$E$20="x",3,IF(Survey!$F$20="x",4,IF(Survey!$G$20="x",5,0)))))</f>
        <v>0</v>
      </c>
      <c r="H5" s="2" t="s">
        <v>72</v>
      </c>
      <c r="I5" s="3">
        <f>IF(Survey!$C$25="x",1,IF(Survey!$D$25="x",2, IF(Survey!$E$25="x",3,IF(Survey!$F$25="x",4,IF(Survey!$G$25="x",5,0)))))</f>
        <v>0</v>
      </c>
      <c r="J5" s="2" t="s">
        <v>73</v>
      </c>
      <c r="K5" s="3">
        <f>IF(Survey!$C$8="x",1,IF(Survey!$D$8="x",2, IF(Survey!$E$8="x",3,IF(Survey!$F$8="x",4,IF(Survey!$G$8="x",5,0)))))</f>
        <v>0</v>
      </c>
      <c r="M5" s="8" t="str">
        <f>B4</f>
        <v>Administration </v>
      </c>
      <c r="N5" s="1">
        <f>C10</f>
        <v>0</v>
      </c>
      <c r="O5" s="1">
        <f t="shared" ref="O5:O14" si="0">RANK(N5,$N$5:$N$14,0)</f>
        <v>1</v>
      </c>
      <c r="P5" s="1">
        <f>O5+COUNTIF($O$5:O5,O5)-1</f>
        <v>1</v>
      </c>
    </row>
    <row r="6" spans="2:16" x14ac:dyDescent="0.25">
      <c r="B6" s="2" t="s">
        <v>74</v>
      </c>
      <c r="C6" s="3">
        <f>IF(Survey!$C$24="x",1,IF(Survey!$D$24="x",2, IF(Survey!$E$24="x",3,IF(Survey!$F$24="x",4,IF(Survey!$G$24="x",5,0)))))</f>
        <v>0</v>
      </c>
      <c r="D6" s="2" t="s">
        <v>75</v>
      </c>
      <c r="E6" s="3">
        <f>IF(Survey!$C$29="x",1,IF(Survey!$D$29="x",2, IF(Survey!$E$29="x",3,IF(Survey!$F$29="x",4,IF(Survey!$G$29="x",5,0)))))</f>
        <v>0</v>
      </c>
      <c r="F6" s="2" t="s">
        <v>76</v>
      </c>
      <c r="G6" s="3">
        <f>IF(Survey!$C$30="x",1,IF(Survey!$D$30="x",2, IF(Survey!$E$30="x",3,IF(Survey!$F$30="x",4,IF(Survey!$G$30="x",5,0)))))</f>
        <v>0</v>
      </c>
      <c r="H6" s="2" t="s">
        <v>77</v>
      </c>
      <c r="I6" s="3">
        <f>IF(Survey!$C$21="x",1,IF(Survey!$D$21="x",2, IF(Survey!$E$21="x",3,IF(Survey!$F$21="x",4,IF(Survey!$G$21="x",5,0)))))</f>
        <v>0</v>
      </c>
      <c r="J6" s="2" t="s">
        <v>78</v>
      </c>
      <c r="K6" s="3">
        <f>IF(Survey!$C$14="x",1,IF(Survey!$D$14="x",2, IF(Survey!$E$14="x",3,IF(Survey!$F$14="x",4,IF(Survey!$G$14="x",5,0)))))</f>
        <v>0</v>
      </c>
      <c r="M6" s="8" t="str">
        <f>D4</f>
        <v>Evangelism </v>
      </c>
      <c r="N6" s="1">
        <f>E10</f>
        <v>0</v>
      </c>
      <c r="O6" s="1">
        <f t="shared" si="0"/>
        <v>1</v>
      </c>
      <c r="P6" s="1">
        <f>O6+COUNTIF($O$5:O6,O6)-1</f>
        <v>2</v>
      </c>
    </row>
    <row r="7" spans="2:16" x14ac:dyDescent="0.25">
      <c r="B7" s="2" t="s">
        <v>79</v>
      </c>
      <c r="C7" s="3">
        <f>IF(Survey!$C$24="x",1,IF(Survey!$D$24="x",2, IF(Survey!$E$24="x",3,IF(Survey!$F$24="x",4,IF(Survey!$G$24="x",5,0)))))</f>
        <v>0</v>
      </c>
      <c r="D7" s="2" t="s">
        <v>80</v>
      </c>
      <c r="E7" s="3">
        <f>IF(Survey!$C$35="x",1,IF(Survey!$D$35="x",2, IF(Survey!$E$35="x",3,IF(Survey!$F$35="x",4,IF(Survey!$G$35="x",5,0)))))</f>
        <v>0</v>
      </c>
      <c r="F7" s="2" t="s">
        <v>81</v>
      </c>
      <c r="G7" s="3">
        <f>IF(Survey!$C$36="x",1,IF(Survey!$D$36="x",2, IF(Survey!$E$36="x",3,IF(Survey!$F$36="x",4,IF(Survey!$G$36="x",5,0)))))</f>
        <v>0</v>
      </c>
      <c r="H7" s="2" t="s">
        <v>82</v>
      </c>
      <c r="I7" s="3">
        <f>IF(Survey!$C$31="x",1,IF(Survey!$D$31="x",2, IF(Survey!$E$31="x",3,IF(Survey!$F$31="x",4,IF(Survey!$G$31="x",5,0)))))</f>
        <v>0</v>
      </c>
      <c r="J7" s="2" t="s">
        <v>83</v>
      </c>
      <c r="K7" s="3">
        <f>IF(Survey!$C$22="x",1,IF(Survey!$D$22="x",2, IF(Survey!$E$22="x",3,IF(Survey!$F$22="x",4,IF(Survey!$G$22="x",5,0)))))</f>
        <v>0</v>
      </c>
      <c r="M7" s="8" t="str">
        <f>F4</f>
        <v>Encouragement </v>
      </c>
      <c r="N7" s="1">
        <f>G10</f>
        <v>0</v>
      </c>
      <c r="O7" s="1">
        <f t="shared" si="0"/>
        <v>1</v>
      </c>
      <c r="P7" s="1">
        <f>O7+COUNTIF($O$5:O7,O7)-1</f>
        <v>3</v>
      </c>
    </row>
    <row r="8" spans="2:16" x14ac:dyDescent="0.25">
      <c r="B8" s="2" t="s">
        <v>84</v>
      </c>
      <c r="C8" s="3">
        <f>IF(Survey!$C$46="x",1,IF(Survey!$D$46="x",2, IF(Survey!$E$46="x",3,IF(Survey!$F$46="x",4,IF(Survey!$G$46="x",5,0)))))</f>
        <v>0</v>
      </c>
      <c r="D8" s="2" t="s">
        <v>85</v>
      </c>
      <c r="E8" s="3">
        <f>IF(Survey!$C$41="x",1,IF(Survey!$D$41="x",2, IF(Survey!$E$41="x",3,IF(Survey!$F$41="x",4,IF(Survey!$G$41="x",5,0)))))</f>
        <v>0</v>
      </c>
      <c r="F8" s="2" t="s">
        <v>86</v>
      </c>
      <c r="G8" s="3">
        <f>IF(Survey!$C$48="x",1,IF(Survey!$D$48="x",2, IF(Survey!$E$48="x",3,IF(Survey!$F$48="x",4,IF(Survey!$G$48="x",5,0)))))</f>
        <v>0</v>
      </c>
      <c r="H8" s="2" t="s">
        <v>87</v>
      </c>
      <c r="I8" s="3">
        <f>IF(Survey!$C$49="x",1,IF(Survey!$D$49="x",2, IF(Survey!$E$49="x",3,IF(Survey!$F$49="x",4,IF(Survey!$G$49="x",5,0)))))</f>
        <v>0</v>
      </c>
      <c r="J8" s="2" t="s">
        <v>72</v>
      </c>
      <c r="K8" s="3">
        <f>IF(Survey!$C$25="x",1,IF(Survey!$D$25="x",2, IF(Survey!$E$25="x",3,IF(Survey!$F$25="x",4,IF(Survey!$G$25="x",5,0)))))</f>
        <v>0</v>
      </c>
      <c r="M8" s="8" t="str">
        <f>H4</f>
        <v>Faith </v>
      </c>
      <c r="N8" s="1">
        <f>I10</f>
        <v>0</v>
      </c>
      <c r="O8" s="1">
        <f t="shared" si="0"/>
        <v>1</v>
      </c>
      <c r="P8" s="1">
        <f>O8+COUNTIF($O$5:O8,O8)-1</f>
        <v>4</v>
      </c>
    </row>
    <row r="9" spans="2:16" x14ac:dyDescent="0.25">
      <c r="B9" s="15" t="s">
        <v>88</v>
      </c>
      <c r="C9" s="4">
        <f>IF(Survey!$C$54="x",1,IF(Survey!$D$54="x",2, IF(Survey!$E$54="x",3,IF(Survey!$F$54="x",4,IF(Survey!$G$54="x",5,0)))))</f>
        <v>0</v>
      </c>
      <c r="D9" s="15" t="s">
        <v>89</v>
      </c>
      <c r="E9" s="4">
        <f>IF(Survey!$C$47="x",1,IF(Survey!$D$47="x",2, IF(Survey!$E$47="x",3,IF(Survey!$F$47="x",4,IF(Survey!$G$47="x",5,0)))))</f>
        <v>0</v>
      </c>
      <c r="F9" s="15" t="s">
        <v>90</v>
      </c>
      <c r="G9" s="4">
        <f>IF(Survey!$C$55="x",1,IF(Survey!$D$55="x",2, IF(Survey!$E$55="x",3,IF(Survey!$F$55="x",4,IF(Survey!$G$55="x",5,0)))))</f>
        <v>0</v>
      </c>
      <c r="H9" s="15" t="s">
        <v>91</v>
      </c>
      <c r="I9" s="4">
        <f>IF(Survey!$C$52="x",1,IF(Survey!$D$52="x",2, IF(Survey!$E$52="x",3,IF(Survey!$F$52="x",4,IF(Survey!$G$52="x",5,0)))))</f>
        <v>0</v>
      </c>
      <c r="J9" s="15" t="s">
        <v>92</v>
      </c>
      <c r="K9" s="4">
        <f>IF(Survey!$C$37="x",1,IF(Survey!$D$37="x",2, IF(Survey!$E$37="x",3,IF(Survey!$F$37="x",4,IF(Survey!$G$37="x",5,0)))))</f>
        <v>0</v>
      </c>
      <c r="M9" s="8" t="str">
        <f>J4</f>
        <v>Giving </v>
      </c>
      <c r="N9" s="1">
        <f>K10</f>
        <v>0</v>
      </c>
      <c r="O9" s="1">
        <f t="shared" si="0"/>
        <v>1</v>
      </c>
      <c r="P9" s="1">
        <f>O9+COUNTIF($O$5:O9,O9)-1</f>
        <v>5</v>
      </c>
    </row>
    <row r="10" spans="2:16" x14ac:dyDescent="0.25">
      <c r="B10" s="16" t="s">
        <v>93</v>
      </c>
      <c r="C10" s="17">
        <f>SUM(C5:C9)</f>
        <v>0</v>
      </c>
      <c r="D10" s="16" t="s">
        <v>93</v>
      </c>
      <c r="E10" s="17">
        <f>SUM(E5:E9)</f>
        <v>0</v>
      </c>
      <c r="F10" s="16" t="s">
        <v>93</v>
      </c>
      <c r="G10" s="17">
        <f>SUM(G5:G9)</f>
        <v>0</v>
      </c>
      <c r="H10" s="16" t="s">
        <v>93</v>
      </c>
      <c r="I10" s="17">
        <f>SUM(I5:I9)</f>
        <v>0</v>
      </c>
      <c r="J10" s="16" t="s">
        <v>93</v>
      </c>
      <c r="K10" s="17">
        <f>SUM(K5:K9)</f>
        <v>0</v>
      </c>
      <c r="M10" s="8" t="str">
        <f>B13</f>
        <v>Helps </v>
      </c>
      <c r="N10" s="1">
        <f>C19</f>
        <v>0</v>
      </c>
      <c r="O10" s="1">
        <f t="shared" si="0"/>
        <v>1</v>
      </c>
      <c r="P10" s="1">
        <f>O10+COUNTIF($O$5:O10,O10)-1</f>
        <v>6</v>
      </c>
    </row>
    <row r="11" spans="2:16" x14ac:dyDescent="0.25">
      <c r="B11" s="5" t="s">
        <v>35</v>
      </c>
      <c r="C11" s="6" t="s">
        <v>35</v>
      </c>
      <c r="D11" s="5" t="s">
        <v>35</v>
      </c>
      <c r="E11" s="6" t="s">
        <v>35</v>
      </c>
      <c r="F11" s="5" t="s">
        <v>35</v>
      </c>
      <c r="G11" s="6" t="s">
        <v>35</v>
      </c>
      <c r="H11" s="5" t="s">
        <v>35</v>
      </c>
      <c r="I11" s="6" t="s">
        <v>35</v>
      </c>
      <c r="J11" s="5" t="s">
        <v>35</v>
      </c>
      <c r="K11" s="7"/>
      <c r="M11" s="8" t="str">
        <f>D13</f>
        <v>Leadership</v>
      </c>
      <c r="N11" s="1">
        <f>E19</f>
        <v>0</v>
      </c>
      <c r="O11" s="1">
        <f t="shared" si="0"/>
        <v>1</v>
      </c>
      <c r="P11" s="1">
        <f>O11+COUNTIF($O$5:O11,O11)-1</f>
        <v>7</v>
      </c>
    </row>
    <row r="12" spans="2:16" x14ac:dyDescent="0.25">
      <c r="B12" s="5" t="s">
        <v>35</v>
      </c>
      <c r="C12" s="6" t="s">
        <v>35</v>
      </c>
      <c r="D12" s="5" t="s">
        <v>35</v>
      </c>
      <c r="E12" s="6" t="s">
        <v>35</v>
      </c>
      <c r="F12" s="5" t="s">
        <v>35</v>
      </c>
      <c r="G12" s="6" t="s">
        <v>35</v>
      </c>
      <c r="H12" s="5" t="s">
        <v>35</v>
      </c>
      <c r="I12" s="6" t="s">
        <v>35</v>
      </c>
      <c r="J12" s="5" t="s">
        <v>35</v>
      </c>
      <c r="K12" s="7"/>
      <c r="M12" s="8" t="str">
        <f>F13</f>
        <v>Mercy</v>
      </c>
      <c r="N12" s="1">
        <f>G19</f>
        <v>0</v>
      </c>
      <c r="O12" s="1">
        <f t="shared" si="0"/>
        <v>1</v>
      </c>
      <c r="P12" s="1">
        <f>O12+COUNTIF($O$5:O12,O12)-1</f>
        <v>8</v>
      </c>
    </row>
    <row r="13" spans="2:16" x14ac:dyDescent="0.25">
      <c r="B13" s="20" t="s">
        <v>94</v>
      </c>
      <c r="C13" s="21"/>
      <c r="D13" s="20" t="s">
        <v>95</v>
      </c>
      <c r="E13" s="21"/>
      <c r="F13" s="20" t="s">
        <v>96</v>
      </c>
      <c r="G13" s="21"/>
      <c r="H13" s="20" t="s">
        <v>97</v>
      </c>
      <c r="I13" s="21"/>
      <c r="J13" s="20" t="s">
        <v>98</v>
      </c>
      <c r="K13" s="21"/>
      <c r="M13" s="8" t="str">
        <f>H13</f>
        <v>Shepherding</v>
      </c>
      <c r="N13" s="1">
        <f>I19</f>
        <v>0</v>
      </c>
      <c r="O13" s="1">
        <f t="shared" si="0"/>
        <v>1</v>
      </c>
      <c r="P13" s="1">
        <f>O13+COUNTIF($O$5:O13,O13)-1</f>
        <v>9</v>
      </c>
    </row>
    <row r="14" spans="2:16" x14ac:dyDescent="0.25">
      <c r="B14" s="2" t="s">
        <v>99</v>
      </c>
      <c r="C14" s="3">
        <f>IF(Survey!$C$9="x",1,IF(Survey!$D$9="x",2, IF(Survey!$E$9="x",3,IF(Survey!$F$9="x",4,IF(Survey!$G$9="x",5,0)))))</f>
        <v>0</v>
      </c>
      <c r="D14" s="10" t="s">
        <v>100</v>
      </c>
      <c r="E14" s="3">
        <f>IF(Survey!$C$16="x",1,IF(Survey!$D$16="x",2, IF(Survey!$E$16="x",3,IF(Survey!$F$16="x",4,IF(Survey!$G$16="x",5,0)))))</f>
        <v>0</v>
      </c>
      <c r="F14" s="2" t="s">
        <v>101</v>
      </c>
      <c r="G14" s="3">
        <f>IF(Survey!$C$17="x",1,IF(Survey!$D$17="x",2, IF(Survey!$E$17="x",3,IF(Survey!$F$17="x",4,IF(Survey!$G$17="x",5,0)))))</f>
        <v>0</v>
      </c>
      <c r="H14" s="2" t="s">
        <v>102</v>
      </c>
      <c r="I14" s="3">
        <f>IF(Survey!$C$10="x",1,IF(Survey!$D$10="x",2, IF(Survey!$E$10="x",3,IF(Survey!$F$10="x",4,IF(Survey!$G$10="x",5,0)))))</f>
        <v>0</v>
      </c>
      <c r="J14" s="2" t="s">
        <v>103</v>
      </c>
      <c r="K14" s="3">
        <f>IF(Survey!$C$11="x",1,IF(Survey!$D$11="x",2, IF(Survey!$E$11="x",3,IF(Survey!$F$11="x",4,IF(Survey!$G$11="x",5,0)))))</f>
        <v>0</v>
      </c>
      <c r="M14" s="8" t="str">
        <f>J13</f>
        <v>Teaching</v>
      </c>
      <c r="N14" s="1">
        <f>K19</f>
        <v>0</v>
      </c>
      <c r="O14" s="1">
        <f t="shared" si="0"/>
        <v>1</v>
      </c>
      <c r="P14" s="1">
        <f>O14+COUNTIF($O$5:O14,O14)-1</f>
        <v>10</v>
      </c>
    </row>
    <row r="15" spans="2:16" x14ac:dyDescent="0.25">
      <c r="B15" s="2" t="s">
        <v>104</v>
      </c>
      <c r="C15" s="3">
        <f>IF(Survey!$C$15="x",1,IF(Survey!$D$15="x",2, IF(Survey!$E$15="x",3,IF(Survey!$F$15="x",4,IF(Survey!$G$15="x",5,0)))))</f>
        <v>0</v>
      </c>
      <c r="D15" s="2" t="s">
        <v>105</v>
      </c>
      <c r="E15" s="3">
        <f>IF(Survey!$C$27="x",1,IF(Survey!$D$27="x",2, IF(Survey!$E$27="x",3,IF(Survey!$F$27="x",4,IF(Survey!$G$27="x",5,0)))))</f>
        <v>0</v>
      </c>
      <c r="F15" s="2" t="s">
        <v>106</v>
      </c>
      <c r="G15" s="3">
        <f>IF(Survey!$C$33="x",1,IF(Survey!$D$33="x",2, IF(Survey!$E$33="x",3,IF(Survey!$F$33="x",4,IF(Survey!$G$33="x",5,0)))))</f>
        <v>0</v>
      </c>
      <c r="H15" s="2" t="s">
        <v>107</v>
      </c>
      <c r="I15" s="3">
        <f>IF(Survey!$C$18="x",1,IF(Survey!$D$18="x",2, IF(Survey!$E$18="x",3,IF(Survey!$F$18="x",4,IF(Survey!$G$18="x",5,0)))))</f>
        <v>0</v>
      </c>
      <c r="J15" s="2" t="s">
        <v>108</v>
      </c>
      <c r="K15" s="3">
        <f>IF(Survey!$C$19="x",1,IF(Survey!$D$19="x",2, IF(Survey!$E$19="x",3,IF(Survey!$F$19="x",4,IF(Survey!$G$19="x",5,0)))))</f>
        <v>0</v>
      </c>
    </row>
    <row r="16" spans="2:16" x14ac:dyDescent="0.25">
      <c r="B16" s="2" t="s">
        <v>109</v>
      </c>
      <c r="C16" s="3">
        <f>IF(Survey!$C$26="x",1,IF(Survey!$D$26="x",2, IF(Survey!$E$26="x",3,IF(Survey!$F$26="x",4,IF(Survey!$G$26="x",5,0)))))</f>
        <v>0</v>
      </c>
      <c r="D16" s="2" t="s">
        <v>110</v>
      </c>
      <c r="E16" s="3">
        <f>IF(Survey!$C$32="x",1,IF(Survey!$D$32="x",2, IF(Survey!$E$32="x",3,IF(Survey!$F$32="x",4,IF(Survey!$G$32="x",5,0)))))</f>
        <v>0</v>
      </c>
      <c r="F16" s="2" t="s">
        <v>111</v>
      </c>
      <c r="G16" s="3">
        <f>IF(Survey!$C$39="x",1,IF(Survey!$D$39="x",2, IF(Survey!$E$39="x",3,IF(Survey!$F$39="x",4,IF(Survey!$G$39="x",5,0)))))</f>
        <v>0</v>
      </c>
      <c r="H16" s="2" t="s">
        <v>112</v>
      </c>
      <c r="I16" s="3">
        <f>IF(Survey!$C$40="x",1,IF(Survey!$D$40="x",2, IF(Survey!$E$40="x",3,IF(Survey!$F$40="x",4,IF(Survey!$G$40="x",5,0)))))</f>
        <v>0</v>
      </c>
      <c r="J16" s="2" t="s">
        <v>113</v>
      </c>
      <c r="K16" s="3">
        <f>IF(Survey!$C$23="x",1,IF(Survey!$D$23="x",2, IF(Survey!$E$23="x",3,IF(Survey!$F$23="x",4,IF(Survey!$G$23="x",5,0)))))</f>
        <v>0</v>
      </c>
    </row>
    <row r="17" spans="2:11" x14ac:dyDescent="0.25">
      <c r="B17" s="2" t="s">
        <v>114</v>
      </c>
      <c r="C17" s="3">
        <f>IF(Survey!$C$38="x",1,IF(Survey!$D$38="x",2, IF(Survey!$E$38="x",3,IF(Survey!$F$38="x",4,IF(Survey!$G$38="x",5,0)))))</f>
        <v>0</v>
      </c>
      <c r="D17" s="2" t="s">
        <v>115</v>
      </c>
      <c r="E17" s="3">
        <f>IF(Survey!$C$42="x",1,IF(Survey!$D$42="x",2, IF(Survey!$E$42="x",3,IF(Survey!$F$42="x",4,IF(Survey!$G$42="x",5,0)))))</f>
        <v>0</v>
      </c>
      <c r="F17" s="2" t="s">
        <v>116</v>
      </c>
      <c r="G17" s="3">
        <f>IF(Survey!$C$43="x",1,IF(Survey!$D$43="x",2, IF(Survey!$E$43="x",3,IF(Survey!$F$43="x",4,IF(Survey!$G$43="x",5,0)))))</f>
        <v>0</v>
      </c>
      <c r="H17" s="2" t="s">
        <v>117</v>
      </c>
      <c r="I17" s="3">
        <f>IF(Survey!$C$44="x",1,IF(Survey!$D$44="x",2, IF(Survey!$E$44="x",3,IF(Survey!$F$44="x",4,IF(Survey!$G$44="x",5,0)))))</f>
        <v>0</v>
      </c>
      <c r="J17" s="2" t="s">
        <v>118</v>
      </c>
      <c r="K17" s="3">
        <f>IF(Survey!$C$28="x",1,IF(Survey!$D$28="x",2, IF(Survey!$E$28="x",3,IF(Survey!$F$28="x",4,IF(Survey!$G$28="x",5,0)))))</f>
        <v>0</v>
      </c>
    </row>
    <row r="18" spans="2:11" x14ac:dyDescent="0.25">
      <c r="B18" s="15" t="s">
        <v>119</v>
      </c>
      <c r="C18" s="4">
        <f>IF(Survey!$C$50="x",1,IF(Survey!$D$50="x",2, IF(Survey!$E$50="x",3,IF(Survey!$F$50="x",3,IF(Survey!$G$50="x",5,0)))))</f>
        <v>0</v>
      </c>
      <c r="D18" s="15" t="s">
        <v>120</v>
      </c>
      <c r="E18" s="4">
        <f>IF(Survey!$C$55="x",1,IF(Survey!$D$55="x",2, IF(Survey!$E$55="x",3,IF(Survey!$F$55="x",4,IF(Survey!$G$55="x",5,0)))))</f>
        <v>0</v>
      </c>
      <c r="F18" s="15" t="s">
        <v>121</v>
      </c>
      <c r="G18" s="4">
        <f>IF(Survey!$C$53="x",1,IF(Survey!$D$53="x",2, IF(Survey!$E$53="x",3,IF(Survey!$F$53="x",4,IF(Survey!$G$53="x",5,0)))))</f>
        <v>0</v>
      </c>
      <c r="H18" s="15" t="s">
        <v>122</v>
      </c>
      <c r="I18" s="4">
        <f>IF(Survey!$C$51="x",1,IF(Survey!$D$51="x",2, IF(Survey!$E$51="x",3,IF(Survey!$F$51="x",4,IF(Survey!$G$51="x",5,0)))))</f>
        <v>0</v>
      </c>
      <c r="J18" s="15" t="s">
        <v>123</v>
      </c>
      <c r="K18" s="4">
        <f>IF(Survey!$C$45="x",1,IF(Survey!$D$45="x",2, IF(Survey!$E$45="x",3,IF(Survey!$F$45="x",4,IF(Survey!$G$45="x",5,0)))))</f>
        <v>0</v>
      </c>
    </row>
    <row r="19" spans="2:11" x14ac:dyDescent="0.25">
      <c r="B19" s="16" t="s">
        <v>93</v>
      </c>
      <c r="C19" s="18">
        <f>SUM(C14:C18)</f>
        <v>0</v>
      </c>
      <c r="D19" s="16" t="s">
        <v>93</v>
      </c>
      <c r="E19" s="18">
        <f>SUM(E14:E18)</f>
        <v>0</v>
      </c>
      <c r="F19" s="16" t="s">
        <v>93</v>
      </c>
      <c r="G19" s="18">
        <f>SUM(G14:G18)</f>
        <v>0</v>
      </c>
      <c r="H19" s="16" t="s">
        <v>93</v>
      </c>
      <c r="I19" s="18">
        <f>SUM(I14:I18)</f>
        <v>0</v>
      </c>
      <c r="J19" s="16" t="s">
        <v>93</v>
      </c>
      <c r="K19" s="18">
        <f>SUM(K14:K18)</f>
        <v>0</v>
      </c>
    </row>
    <row r="20" spans="2:11" x14ac:dyDescent="0.25"/>
    <row r="21" spans="2:11" x14ac:dyDescent="0.25"/>
    <row r="22" spans="2:11" x14ac:dyDescent="0.25">
      <c r="B22" s="12" t="s">
        <v>9</v>
      </c>
      <c r="C22" s="12" t="s">
        <v>124</v>
      </c>
      <c r="D22" s="12"/>
    </row>
    <row r="23" spans="2:11" x14ac:dyDescent="0.25">
      <c r="B23" s="7" t="s">
        <v>9</v>
      </c>
      <c r="C23" s="1">
        <v>1</v>
      </c>
      <c r="D23" s="1" t="str">
        <f>IF(N5=0," ",INDEX($M$5:$M$14,MATCH(C23,$P$5:$P$14,0)))</f>
        <v xml:space="preserve"> </v>
      </c>
    </row>
    <row r="24" spans="2:11" x14ac:dyDescent="0.25">
      <c r="B24" s="7" t="s">
        <v>9</v>
      </c>
      <c r="C24" s="1">
        <v>2</v>
      </c>
      <c r="D24" s="1" t="str">
        <f>IF(N5=0," ",INDEX($M$5:$M$14,MATCH(C24,$P$5:$P$14,0)))</f>
        <v xml:space="preserve"> </v>
      </c>
    </row>
    <row r="25" spans="2:11" x14ac:dyDescent="0.25">
      <c r="B25" s="7" t="s">
        <v>9</v>
      </c>
      <c r="C25" s="1">
        <v>3</v>
      </c>
      <c r="D25" s="1" t="str">
        <f>IF(N5=0," ",INDEX($M$5:$M$14,MATCH(C25,$P$5:$P$14,0)))</f>
        <v xml:space="preserve"> </v>
      </c>
    </row>
    <row r="26" spans="2:11" x14ac:dyDescent="0.25">
      <c r="D26" s="1" t="s">
        <v>9</v>
      </c>
    </row>
    <row r="27" spans="2:11" x14ac:dyDescent="0.25"/>
  </sheetData>
  <sheetProtection algorithmName="SHA-512" hashValue="JLSqfAoFxaX52f0JKWJIV15dB+e9MPsKlERUAIEhnvB0NxObjR3ztapcCzusfDqjKsBbJBPQ0sA0XvxFJd5WJg==" saltValue="faN1fxaYSeVfDQnwZptzaA==" spinCount="100000" sheet="1" selectLockedCells="1" selectUnlockedCells="1"/>
  <mergeCells count="11">
    <mergeCell ref="B2:K2"/>
    <mergeCell ref="B4:C4"/>
    <mergeCell ref="D4:E4"/>
    <mergeCell ref="F4:G4"/>
    <mergeCell ref="H4:I4"/>
    <mergeCell ref="J4:K4"/>
    <mergeCell ref="B13:C13"/>
    <mergeCell ref="D13:E13"/>
    <mergeCell ref="F13:G13"/>
    <mergeCell ref="H13:I13"/>
    <mergeCell ref="J13:K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Survey</vt:lpstr>
      <vt:lpstr>Gift Score</vt:lpstr>
      <vt:lpstr>Answer</vt:lpstr>
      <vt:lpstr>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Upton</dc:creator>
  <cp:keywords/>
  <dc:description/>
  <cp:lastModifiedBy>Joe Upton</cp:lastModifiedBy>
  <cp:revision/>
  <dcterms:created xsi:type="dcterms:W3CDTF">2025-02-11T00:55:21Z</dcterms:created>
  <dcterms:modified xsi:type="dcterms:W3CDTF">2025-03-03T20:41:19Z</dcterms:modified>
  <cp:category/>
  <cp:contentStatus/>
</cp:coreProperties>
</file>